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5440" windowHeight="1233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43" i="1" l="1"/>
  <c r="F43" i="1" s="1"/>
  <c r="H43" i="1" s="1"/>
  <c r="E42" i="1"/>
  <c r="F42" i="1" s="1"/>
  <c r="H42" i="1" s="1"/>
  <c r="H33" i="1"/>
  <c r="E41" i="1"/>
  <c r="F41" i="1" s="1"/>
  <c r="E40" i="1"/>
  <c r="F40" i="1" s="1"/>
  <c r="E39" i="1"/>
  <c r="F39" i="1" s="1"/>
  <c r="G23" i="1"/>
  <c r="G22" i="1"/>
  <c r="E24" i="1"/>
  <c r="F24" i="1" s="1"/>
  <c r="H24" i="1" s="1"/>
  <c r="E23" i="1"/>
  <c r="F23" i="1" s="1"/>
  <c r="E22" i="1"/>
  <c r="F22" i="1" s="1"/>
  <c r="H23" i="1" l="1"/>
  <c r="H22" i="1"/>
  <c r="H41" i="1"/>
  <c r="G39" i="1"/>
  <c r="H39" i="1" s="1"/>
  <c r="G40" i="1"/>
  <c r="H40" i="1" s="1"/>
  <c r="C54" i="1" l="1"/>
</calcChain>
</file>

<file path=xl/sharedStrings.xml><?xml version="1.0" encoding="utf-8"?>
<sst xmlns="http://schemas.openxmlformats.org/spreadsheetml/2006/main" count="64" uniqueCount="52">
  <si>
    <t>Betrag</t>
  </si>
  <si>
    <t>Anzahl Std.</t>
  </si>
  <si>
    <t>2,5</t>
  </si>
  <si>
    <t>3,5</t>
  </si>
  <si>
    <t>4,5</t>
  </si>
  <si>
    <t>5,5</t>
  </si>
  <si>
    <t>6,5</t>
  </si>
  <si>
    <t>7,5</t>
  </si>
  <si>
    <t>8,5</t>
  </si>
  <si>
    <t>9,5</t>
  </si>
  <si>
    <t>Dokumentation</t>
  </si>
  <si>
    <t>Fachliteratur</t>
  </si>
  <si>
    <t>Spesen / Diverses</t>
  </si>
  <si>
    <t>Rückerstattung Kursbeiträge</t>
  </si>
  <si>
    <t>Ansatzliste</t>
  </si>
  <si>
    <t>Entschädigung</t>
  </si>
  <si>
    <t>Übrige Kosten</t>
  </si>
  <si>
    <t>CHF</t>
  </si>
  <si>
    <t>12,5</t>
  </si>
  <si>
    <t>13,5</t>
  </si>
  <si>
    <t xml:space="preserve">Budgeteingabe </t>
  </si>
  <si>
    <t>Die Berechnung basiert auf den bestehenden Sitzungsgeldansätzen.</t>
  </si>
  <si>
    <t xml:space="preserve">Totalbetrag </t>
  </si>
  <si>
    <t>Die Kursstunde wird mit 1,5 Stunden gerechnet, darin ist die Vor- und Nachbereitung enthalten.</t>
  </si>
  <si>
    <t>Die Hauptleitung wird pro Veranstaltung mit einem Vorsitz von CHF 52.00 zusätzlich entschädigt.</t>
  </si>
  <si>
    <t>Budgetblatt / Abrechnungsblatt für Erwachsenenbildungskurse</t>
  </si>
  <si>
    <t>Das Budget / Abrechnung ist dem zuständigen Kirchenrat (Erwachsenenbildung) einzureichen.</t>
  </si>
  <si>
    <t>Kontierung</t>
  </si>
  <si>
    <t>450.3100.01</t>
  </si>
  <si>
    <t>450.3100.02</t>
  </si>
  <si>
    <t>450.3100.04</t>
  </si>
  <si>
    <t>450.3060.03</t>
  </si>
  <si>
    <t>450.3170.01</t>
  </si>
  <si>
    <t>450.4360.01</t>
  </si>
  <si>
    <t>Inserate</t>
  </si>
  <si>
    <t>Flyer, Plakate</t>
  </si>
  <si>
    <t>Berechnungsbeispiele</t>
  </si>
  <si>
    <t>Hauptleitung</t>
  </si>
  <si>
    <t>Co-Leitung</t>
  </si>
  <si>
    <t>Anzahl Anlässe</t>
  </si>
  <si>
    <t>Anz. Stunden je Anlass</t>
  </si>
  <si>
    <t>Total Stunden</t>
  </si>
  <si>
    <t>Betrag / Anlass</t>
  </si>
  <si>
    <t>Zusatz-vergütung</t>
  </si>
  <si>
    <t>Name / Vorname</t>
  </si>
  <si>
    <t>Funktion (bitte ankreuzen):</t>
  </si>
  <si>
    <t>Hauptleitung:</t>
  </si>
  <si>
    <t>Pflichtfelder, zwingend auszufüllen (Rest ist schreibgeschützt)</t>
  </si>
  <si>
    <t>Kursbezeichung</t>
  </si>
  <si>
    <t>………………………………………………………………………………….</t>
  </si>
  <si>
    <t>450.3000.01</t>
  </si>
  <si>
    <t>Referent(en) nur wenn von extern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</si>
</sst>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5" fillId="3" borderId="30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left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2" fillId="0" borderId="0" xfId="0" applyFont="1" applyBorder="1" applyProtection="1"/>
    <xf numFmtId="4" fontId="2" fillId="0" borderId="0" xfId="0" applyNumberFormat="1" applyFont="1" applyBorder="1" applyProtection="1"/>
    <xf numFmtId="0" fontId="2" fillId="0" borderId="0" xfId="0" applyFont="1" applyBorder="1" applyAlignment="1" applyProtection="1">
      <alignment horizontal="right"/>
    </xf>
    <xf numFmtId="4" fontId="2" fillId="0" borderId="0" xfId="0" applyNumberFormat="1" applyFont="1" applyBorder="1" applyAlignment="1" applyProtection="1">
      <alignment horizontal="right"/>
    </xf>
    <xf numFmtId="0" fontId="1" fillId="0" borderId="0" xfId="0" applyFont="1" applyProtection="1"/>
    <xf numFmtId="0" fontId="1" fillId="0" borderId="1" xfId="0" applyFont="1" applyBorder="1" applyProtection="1"/>
    <xf numFmtId="0" fontId="1" fillId="0" borderId="10" xfId="0" applyFont="1" applyBorder="1" applyAlignment="1" applyProtection="1">
      <alignment horizontal="right"/>
    </xf>
    <xf numFmtId="0" fontId="1" fillId="0" borderId="7" xfId="0" applyFont="1" applyBorder="1" applyProtection="1"/>
    <xf numFmtId="0" fontId="1" fillId="0" borderId="18" xfId="0" applyFont="1" applyBorder="1" applyAlignment="1" applyProtection="1">
      <alignment horizontal="right"/>
    </xf>
    <xf numFmtId="0" fontId="1" fillId="0" borderId="21" xfId="0" applyFont="1" applyBorder="1" applyProtection="1"/>
    <xf numFmtId="0" fontId="1" fillId="0" borderId="2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center"/>
    </xf>
    <xf numFmtId="4" fontId="2" fillId="0" borderId="11" xfId="0" applyNumberFormat="1" applyFont="1" applyBorder="1" applyProtection="1"/>
    <xf numFmtId="0" fontId="2" fillId="0" borderId="8" xfId="0" applyFont="1" applyBorder="1" applyAlignment="1" applyProtection="1">
      <alignment horizontal="center"/>
    </xf>
    <xf numFmtId="4" fontId="2" fillId="0" borderId="19" xfId="0" applyNumberFormat="1" applyFont="1" applyBorder="1" applyProtection="1"/>
    <xf numFmtId="0" fontId="2" fillId="0" borderId="22" xfId="0" applyFont="1" applyBorder="1" applyAlignment="1" applyProtection="1">
      <alignment horizontal="center"/>
    </xf>
    <xf numFmtId="4" fontId="2" fillId="0" borderId="4" xfId="0" applyNumberFormat="1" applyFont="1" applyBorder="1" applyProtection="1"/>
    <xf numFmtId="0" fontId="2" fillId="0" borderId="5" xfId="0" applyFont="1" applyBorder="1" applyAlignment="1" applyProtection="1">
      <alignment horizontal="center"/>
    </xf>
    <xf numFmtId="4" fontId="2" fillId="0" borderId="12" xfId="0" applyNumberFormat="1" applyFont="1" applyBorder="1" applyProtection="1"/>
    <xf numFmtId="0" fontId="2" fillId="0" borderId="9" xfId="0" applyFont="1" applyBorder="1" applyAlignment="1" applyProtection="1">
      <alignment horizontal="center"/>
    </xf>
    <xf numFmtId="4" fontId="2" fillId="0" borderId="20" xfId="0" applyNumberFormat="1" applyFont="1" applyBorder="1" applyProtection="1"/>
    <xf numFmtId="0" fontId="2" fillId="0" borderId="23" xfId="0" applyFont="1" applyBorder="1" applyAlignment="1" applyProtection="1">
      <alignment horizontal="center"/>
    </xf>
    <xf numFmtId="4" fontId="2" fillId="0" borderId="6" xfId="0" applyNumberFormat="1" applyFont="1" applyBorder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4" fontId="8" fillId="0" borderId="13" xfId="0" applyNumberFormat="1" applyFont="1" applyBorder="1" applyAlignment="1" applyProtection="1">
      <alignment vertical="center"/>
    </xf>
    <xf numFmtId="0" fontId="8" fillId="0" borderId="13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4" fillId="0" borderId="25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4" fontId="4" fillId="0" borderId="13" xfId="0" applyNumberFormat="1" applyFont="1" applyFill="1" applyBorder="1" applyAlignment="1" applyProtection="1">
      <alignment horizontal="right" vertical="center" indent="1"/>
    </xf>
    <xf numFmtId="4" fontId="4" fillId="0" borderId="17" xfId="0" applyNumberFormat="1" applyFont="1" applyBorder="1" applyAlignment="1" applyProtection="1">
      <alignment horizontal="right" vertical="center" indent="1"/>
    </xf>
    <xf numFmtId="0" fontId="4" fillId="0" borderId="0" xfId="0" applyFont="1" applyAlignment="1" applyProtection="1">
      <alignment vertical="center"/>
    </xf>
    <xf numFmtId="0" fontId="4" fillId="0" borderId="28" xfId="0" applyFont="1" applyBorder="1" applyAlignment="1" applyProtection="1">
      <alignment vertical="center"/>
    </xf>
    <xf numFmtId="0" fontId="4" fillId="0" borderId="29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4" fontId="1" fillId="0" borderId="0" xfId="0" applyNumberFormat="1" applyFont="1" applyBorder="1" applyAlignment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/>
    <xf numFmtId="4" fontId="1" fillId="2" borderId="0" xfId="0" applyNumberFormat="1" applyFont="1" applyFill="1" applyBorder="1" applyAlignment="1" applyProtection="1"/>
    <xf numFmtId="0" fontId="0" fillId="2" borderId="0" xfId="0" applyFill="1" applyProtection="1"/>
    <xf numFmtId="0" fontId="1" fillId="3" borderId="15" xfId="0" applyFont="1" applyFill="1" applyBorder="1" applyProtection="1"/>
    <xf numFmtId="0" fontId="1" fillId="3" borderId="16" xfId="0" applyFont="1" applyFill="1" applyBorder="1" applyProtection="1"/>
    <xf numFmtId="0" fontId="1" fillId="3" borderId="16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right"/>
    </xf>
    <xf numFmtId="4" fontId="9" fillId="0" borderId="0" xfId="0" applyNumberFormat="1" applyFont="1" applyBorder="1" applyAlignment="1" applyProtection="1"/>
    <xf numFmtId="0" fontId="1" fillId="0" borderId="15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left"/>
    </xf>
    <xf numFmtId="0" fontId="2" fillId="0" borderId="17" xfId="0" applyFont="1" applyBorder="1" applyProtection="1"/>
    <xf numFmtId="0" fontId="1" fillId="0" borderId="13" xfId="0" applyFont="1" applyBorder="1" applyAlignment="1" applyProtection="1">
      <alignment horizontal="right"/>
    </xf>
    <xf numFmtId="0" fontId="2" fillId="0" borderId="15" xfId="0" applyFont="1" applyBorder="1" applyAlignment="1" applyProtection="1">
      <alignment horizontal="left"/>
    </xf>
    <xf numFmtId="4" fontId="2" fillId="0" borderId="13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4" fontId="1" fillId="0" borderId="24" xfId="0" applyNumberFormat="1" applyFont="1" applyBorder="1" applyAlignment="1" applyProtection="1">
      <alignment horizontal="right" indent="1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8" fillId="0" borderId="17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vertical="center"/>
    </xf>
    <xf numFmtId="0" fontId="2" fillId="0" borderId="31" xfId="0" applyFont="1" applyBorder="1" applyProtection="1"/>
    <xf numFmtId="0" fontId="2" fillId="0" borderId="31" xfId="0" applyFont="1" applyBorder="1" applyAlignment="1" applyProtection="1">
      <alignment horizontal="right"/>
    </xf>
    <xf numFmtId="0" fontId="1" fillId="0" borderId="31" xfId="0" applyFont="1" applyBorder="1" applyAlignment="1" applyProtection="1"/>
    <xf numFmtId="4" fontId="1" fillId="0" borderId="31" xfId="0" applyNumberFormat="1" applyFont="1" applyBorder="1" applyAlignment="1" applyProtection="1"/>
    <xf numFmtId="0" fontId="5" fillId="4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Protection="1"/>
    <xf numFmtId="4" fontId="2" fillId="3" borderId="13" xfId="0" applyNumberFormat="1" applyFont="1" applyFill="1" applyBorder="1" applyAlignment="1" applyProtection="1">
      <alignment horizontal="right" indent="1"/>
      <protection locked="0"/>
    </xf>
    <xf numFmtId="0" fontId="2" fillId="5" borderId="15" xfId="0" applyFont="1" applyFill="1" applyBorder="1" applyAlignment="1" applyProtection="1">
      <alignment horizontal="left"/>
      <protection locked="0"/>
    </xf>
    <xf numFmtId="0" fontId="2" fillId="5" borderId="17" xfId="0" applyFont="1" applyFill="1" applyBorder="1" applyAlignment="1" applyProtection="1">
      <alignment horizontal="left"/>
      <protection locked="0"/>
    </xf>
    <xf numFmtId="0" fontId="2" fillId="5" borderId="13" xfId="0" applyFont="1" applyFill="1" applyBorder="1" applyAlignment="1" applyProtection="1">
      <alignment horizontal="center"/>
      <protection locked="0"/>
    </xf>
    <xf numFmtId="0" fontId="5" fillId="5" borderId="30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76200</xdr:rowOff>
    </xdr:from>
    <xdr:to>
      <xdr:col>2</xdr:col>
      <xdr:colOff>190500</xdr:colOff>
      <xdr:row>1</xdr:row>
      <xdr:rowOff>19050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16764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H28" sqref="H28"/>
    </sheetView>
  </sheetViews>
  <sheetFormatPr baseColWidth="10" defaultRowHeight="15" x14ac:dyDescent="0.25"/>
  <cols>
    <col min="1" max="6" width="11.42578125" style="6"/>
    <col min="7" max="8" width="12.5703125" style="6" customWidth="1"/>
    <col min="9" max="9" width="3.28515625" style="6" customWidth="1"/>
    <col min="10" max="16384" width="11.42578125" style="6"/>
  </cols>
  <sheetData>
    <row r="1" spans="1:7" ht="65.25" customHeight="1" x14ac:dyDescent="0.25"/>
    <row r="2" spans="1:7" x14ac:dyDescent="0.25">
      <c r="A2"/>
    </row>
    <row r="3" spans="1:7" ht="18" x14ac:dyDescent="0.25">
      <c r="A3" s="5" t="s">
        <v>25</v>
      </c>
    </row>
    <row r="4" spans="1:7" ht="6" customHeight="1" x14ac:dyDescent="0.25"/>
    <row r="5" spans="1:7" x14ac:dyDescent="0.25">
      <c r="A5" s="7" t="s">
        <v>21</v>
      </c>
    </row>
    <row r="6" spans="1:7" x14ac:dyDescent="0.25">
      <c r="A6" s="7" t="s">
        <v>23</v>
      </c>
    </row>
    <row r="7" spans="1:7" x14ac:dyDescent="0.25">
      <c r="A7" s="8" t="s">
        <v>24</v>
      </c>
      <c r="B7" s="9"/>
      <c r="C7" s="10"/>
      <c r="D7" s="10"/>
      <c r="E7" s="10"/>
      <c r="F7" s="11"/>
      <c r="G7" s="11"/>
    </row>
    <row r="8" spans="1:7" ht="6" customHeight="1" x14ac:dyDescent="0.25">
      <c r="A8" s="8"/>
      <c r="B8" s="9"/>
      <c r="C8" s="10"/>
      <c r="D8" s="10"/>
      <c r="E8" s="10"/>
      <c r="F8" s="11"/>
      <c r="G8" s="11"/>
    </row>
    <row r="9" spans="1:7" x14ac:dyDescent="0.25">
      <c r="A9" s="12" t="s">
        <v>14</v>
      </c>
    </row>
    <row r="10" spans="1:7" x14ac:dyDescent="0.25">
      <c r="A10" s="13" t="s">
        <v>1</v>
      </c>
      <c r="B10" s="14" t="s">
        <v>0</v>
      </c>
      <c r="C10" s="15" t="s">
        <v>1</v>
      </c>
      <c r="D10" s="16" t="s">
        <v>0</v>
      </c>
      <c r="E10" s="17" t="s">
        <v>1</v>
      </c>
      <c r="F10" s="18" t="s">
        <v>0</v>
      </c>
      <c r="G10" s="19"/>
    </row>
    <row r="11" spans="1:7" x14ac:dyDescent="0.25">
      <c r="A11" s="20">
        <v>2</v>
      </c>
      <c r="B11" s="21">
        <v>95</v>
      </c>
      <c r="C11" s="22">
        <v>6</v>
      </c>
      <c r="D11" s="23">
        <v>255</v>
      </c>
      <c r="E11" s="24">
        <v>10</v>
      </c>
      <c r="F11" s="25">
        <v>415</v>
      </c>
      <c r="G11" s="9"/>
    </row>
    <row r="12" spans="1:7" x14ac:dyDescent="0.25">
      <c r="A12" s="20" t="s">
        <v>2</v>
      </c>
      <c r="B12" s="21">
        <v>115</v>
      </c>
      <c r="C12" s="22" t="s">
        <v>6</v>
      </c>
      <c r="D12" s="23">
        <v>275</v>
      </c>
      <c r="E12" s="24">
        <v>10.5</v>
      </c>
      <c r="F12" s="25">
        <v>435</v>
      </c>
      <c r="G12" s="9"/>
    </row>
    <row r="13" spans="1:7" x14ac:dyDescent="0.25">
      <c r="A13" s="20">
        <v>3</v>
      </c>
      <c r="B13" s="21">
        <v>135</v>
      </c>
      <c r="C13" s="22">
        <v>7</v>
      </c>
      <c r="D13" s="23">
        <v>295</v>
      </c>
      <c r="E13" s="24">
        <v>11</v>
      </c>
      <c r="F13" s="25">
        <v>455</v>
      </c>
      <c r="G13" s="9"/>
    </row>
    <row r="14" spans="1:7" x14ac:dyDescent="0.25">
      <c r="A14" s="20" t="s">
        <v>3</v>
      </c>
      <c r="B14" s="21">
        <v>155</v>
      </c>
      <c r="C14" s="22" t="s">
        <v>7</v>
      </c>
      <c r="D14" s="23">
        <v>315</v>
      </c>
      <c r="E14" s="24">
        <v>11.5</v>
      </c>
      <c r="F14" s="25">
        <v>475</v>
      </c>
      <c r="G14" s="9"/>
    </row>
    <row r="15" spans="1:7" x14ac:dyDescent="0.25">
      <c r="A15" s="20">
        <v>4</v>
      </c>
      <c r="B15" s="21">
        <v>175</v>
      </c>
      <c r="C15" s="22">
        <v>8</v>
      </c>
      <c r="D15" s="23">
        <v>335</v>
      </c>
      <c r="E15" s="24">
        <v>12</v>
      </c>
      <c r="F15" s="25">
        <v>495</v>
      </c>
      <c r="G15" s="9"/>
    </row>
    <row r="16" spans="1:7" x14ac:dyDescent="0.25">
      <c r="A16" s="20" t="s">
        <v>4</v>
      </c>
      <c r="B16" s="21">
        <v>195</v>
      </c>
      <c r="C16" s="22" t="s">
        <v>8</v>
      </c>
      <c r="D16" s="23">
        <v>355</v>
      </c>
      <c r="E16" s="24" t="s">
        <v>18</v>
      </c>
      <c r="F16" s="25">
        <v>515</v>
      </c>
      <c r="G16" s="9"/>
    </row>
    <row r="17" spans="1:9" x14ac:dyDescent="0.25">
      <c r="A17" s="20">
        <v>5</v>
      </c>
      <c r="B17" s="21">
        <v>215</v>
      </c>
      <c r="C17" s="22">
        <v>9</v>
      </c>
      <c r="D17" s="23">
        <v>375</v>
      </c>
      <c r="E17" s="24">
        <v>13</v>
      </c>
      <c r="F17" s="25">
        <v>535</v>
      </c>
      <c r="G17" s="9"/>
    </row>
    <row r="18" spans="1:9" x14ac:dyDescent="0.25">
      <c r="A18" s="26" t="s">
        <v>5</v>
      </c>
      <c r="B18" s="27">
        <v>235</v>
      </c>
      <c r="C18" s="28" t="s">
        <v>9</v>
      </c>
      <c r="D18" s="29">
        <v>395</v>
      </c>
      <c r="E18" s="30" t="s">
        <v>19</v>
      </c>
      <c r="F18" s="31">
        <v>555</v>
      </c>
      <c r="G18" s="9"/>
    </row>
    <row r="19" spans="1:9" ht="6" customHeight="1" x14ac:dyDescent="0.25">
      <c r="A19" s="32"/>
      <c r="B19" s="9"/>
      <c r="C19" s="32"/>
      <c r="D19" s="9"/>
      <c r="E19" s="32"/>
      <c r="F19" s="9"/>
      <c r="G19" s="9"/>
    </row>
    <row r="20" spans="1:9" s="35" customFormat="1" ht="18" customHeight="1" x14ac:dyDescent="0.25">
      <c r="A20" s="33" t="s">
        <v>36</v>
      </c>
      <c r="B20" s="34"/>
    </row>
    <row r="21" spans="1:9" s="42" customFormat="1" ht="31.5" customHeight="1" x14ac:dyDescent="0.25">
      <c r="A21" s="36" t="s">
        <v>15</v>
      </c>
      <c r="B21" s="37"/>
      <c r="C21" s="38" t="s">
        <v>39</v>
      </c>
      <c r="D21" s="39" t="s">
        <v>40</v>
      </c>
      <c r="E21" s="38" t="s">
        <v>41</v>
      </c>
      <c r="F21" s="38" t="s">
        <v>42</v>
      </c>
      <c r="G21" s="40" t="s">
        <v>43</v>
      </c>
      <c r="H21" s="41" t="s">
        <v>22</v>
      </c>
    </row>
    <row r="22" spans="1:9" s="49" customFormat="1" ht="18" customHeight="1" x14ac:dyDescent="0.25">
      <c r="A22" s="43" t="s">
        <v>37</v>
      </c>
      <c r="B22" s="44"/>
      <c r="C22" s="45">
        <v>1</v>
      </c>
      <c r="D22" s="45">
        <v>2</v>
      </c>
      <c r="E22" s="46">
        <f>D22*1.5</f>
        <v>3</v>
      </c>
      <c r="F22" s="47">
        <f>IF(E22=1.5,95,IF(E22=2,95,IF(E22=2,95,IF(E22=2.5,115,IF(E22=3,135,IF(E22=3.5,155,IF(E22=4,175,IF(E22=4.5,195,IF(E22=5,215,IF(E22=5.5,235,IF(E22=6,255,IF(E22=6.5,275,IF(E22=7,295,IF(E22=7.5,315,IF(E22=8,335,IF(E22=8.5,355,IF(E22=9,375,IF(E22=9.5,395,IF(E22=10,415,IF(E22=10.5,435,IF(E22=11,455,IF(E22=11.5,475,IF(E22=12,495,IF(E22=12.5,515,IF(E22=13,535,IF(E22=13.5,555,""))))))))))))))))))))))))))</f>
        <v>135</v>
      </c>
      <c r="G22" s="48">
        <f>C22*52</f>
        <v>52</v>
      </c>
      <c r="H22" s="48">
        <f>(F22*C22)+G22</f>
        <v>187</v>
      </c>
    </row>
    <row r="23" spans="1:9" s="49" customFormat="1" ht="18" customHeight="1" x14ac:dyDescent="0.25">
      <c r="A23" s="50" t="s">
        <v>37</v>
      </c>
      <c r="B23" s="51"/>
      <c r="C23" s="45">
        <v>2</v>
      </c>
      <c r="D23" s="45">
        <v>4</v>
      </c>
      <c r="E23" s="46">
        <f>D23*1.5</f>
        <v>6</v>
      </c>
      <c r="F23" s="47">
        <f>IF(E23=1.5,95,IF(E23=2,95,IF(E23=2,95,IF(E23=2.5,115,IF(E23=3,135,IF(E23=3.5,155,IF(E23=4,175,IF(E23=4.5,195,IF(E23=5,215,IF(E23=5.5,235,IF(E23=6,255,IF(E23=6.5,275,IF(E23=7,295,IF(E23=7.5,315,IF(E23=8,335,IF(E23=8.5,355,IF(E23=9,375,IF(E23=9.5,395,IF(E23=10,415,IF(E23=10.5,435,IF(E23=11,455,IF(E23=11.5,475,IF(E23=12,495,IF(E23=12.5,515,IF(E23=13,535,IF(E23=13.5,555,""))))))))))))))))))))))))))</f>
        <v>255</v>
      </c>
      <c r="G23" s="48">
        <f t="shared" ref="G23" si="0">C23*52</f>
        <v>104</v>
      </c>
      <c r="H23" s="48">
        <f>(F23*C23)+G23</f>
        <v>614</v>
      </c>
    </row>
    <row r="24" spans="1:9" s="49" customFormat="1" ht="18" customHeight="1" x14ac:dyDescent="0.25">
      <c r="A24" s="52" t="s">
        <v>38</v>
      </c>
      <c r="B24" s="53"/>
      <c r="C24" s="45">
        <v>1</v>
      </c>
      <c r="D24" s="45">
        <v>4</v>
      </c>
      <c r="E24" s="46">
        <f>D24*1.5</f>
        <v>6</v>
      </c>
      <c r="F24" s="47">
        <f>IF(E24=1.5,95,IF(E24=2,95,IF(E24=2,95,IF(E24=2.5,115,IF(E24=3,135,IF(E24=3.5,155,IF(E24=4,175,IF(E24=4.5,195,IF(E24=5,215,IF(E24=5.5,235,IF(E24=6,255,IF(E24=6.5,275,IF(E24=7,295,IF(E24=7.5,315,IF(E24=8,335,IF(E24=8.5,355,IF(E24=9,375,IF(E24=9.5,395,IF(E24=10,415,IF(E24=10.5,435,IF(E24=11,455,IF(E24=11.5,475,IF(E24=12,495,IF(E24=12.5,515,IF(E24=13,535,IF(E24=13.5,555,""))))))))))))))))))))))))))</f>
        <v>255</v>
      </c>
      <c r="G24" s="48">
        <v>0</v>
      </c>
      <c r="H24" s="48">
        <f>(F24*C24)+G24</f>
        <v>255</v>
      </c>
    </row>
    <row r="25" spans="1:9" x14ac:dyDescent="0.25">
      <c r="A25" s="8"/>
      <c r="B25" s="8"/>
      <c r="C25" s="10"/>
      <c r="D25" s="10"/>
      <c r="E25" s="10"/>
      <c r="F25" s="54"/>
      <c r="G25" s="54"/>
      <c r="H25" s="55"/>
    </row>
    <row r="26" spans="1:9" ht="5.25" customHeight="1" x14ac:dyDescent="0.25">
      <c r="A26" s="56"/>
      <c r="B26" s="56"/>
      <c r="C26" s="57"/>
      <c r="D26" s="57"/>
      <c r="E26" s="57"/>
      <c r="F26" s="58"/>
      <c r="G26" s="58"/>
      <c r="H26" s="59"/>
      <c r="I26" s="60"/>
    </row>
    <row r="27" spans="1:9" ht="12.75" customHeight="1" x14ac:dyDescent="0.25">
      <c r="A27" s="8"/>
      <c r="B27" s="8"/>
      <c r="C27" s="10"/>
      <c r="D27" s="10"/>
      <c r="E27" s="10"/>
      <c r="F27" s="54"/>
      <c r="G27" s="54"/>
      <c r="H27" s="55"/>
    </row>
    <row r="28" spans="1:9" ht="16.5" x14ac:dyDescent="0.25">
      <c r="A28" s="83" t="s">
        <v>48</v>
      </c>
      <c r="B28" s="8"/>
      <c r="C28" s="90"/>
      <c r="D28" s="90"/>
      <c r="E28" s="90"/>
      <c r="F28" s="90"/>
      <c r="G28" s="90"/>
      <c r="H28" s="55"/>
    </row>
    <row r="29" spans="1:9" ht="4.5" customHeight="1" x14ac:dyDescent="0.25">
      <c r="A29" s="74"/>
      <c r="B29" s="8"/>
      <c r="C29" s="75" t="s">
        <v>49</v>
      </c>
      <c r="D29" s="10"/>
      <c r="E29" s="10"/>
      <c r="F29" s="54"/>
      <c r="G29" s="54"/>
      <c r="H29" s="55"/>
    </row>
    <row r="30" spans="1:9" ht="12.75" customHeight="1" x14ac:dyDescent="0.25">
      <c r="A30" s="8"/>
      <c r="B30" s="8"/>
      <c r="C30" s="10"/>
      <c r="D30" s="10"/>
      <c r="E30" s="10"/>
      <c r="F30" s="54"/>
      <c r="G30" s="54"/>
      <c r="H30" s="55"/>
    </row>
    <row r="31" spans="1:9" x14ac:dyDescent="0.25">
      <c r="A31" s="61" t="s">
        <v>47</v>
      </c>
      <c r="B31" s="62"/>
      <c r="C31" s="63"/>
      <c r="D31" s="63"/>
      <c r="E31" s="64"/>
      <c r="G31" s="54" t="s">
        <v>45</v>
      </c>
      <c r="H31" s="55"/>
    </row>
    <row r="32" spans="1:9" ht="5.0999999999999996" customHeight="1" thickBot="1" x14ac:dyDescent="0.3">
      <c r="A32" s="8"/>
      <c r="B32" s="8"/>
      <c r="C32" s="10"/>
      <c r="D32" s="10"/>
      <c r="E32" s="10"/>
      <c r="F32" s="54"/>
      <c r="G32" s="54"/>
      <c r="H32" s="55"/>
    </row>
    <row r="33" spans="1:9" ht="12.75" customHeight="1" thickBot="1" x14ac:dyDescent="0.3">
      <c r="F33" s="54"/>
      <c r="G33" s="54" t="s">
        <v>46</v>
      </c>
      <c r="H33" s="65">
        <f>IF(I33="x",52,0)</f>
        <v>0</v>
      </c>
      <c r="I33" s="88"/>
    </row>
    <row r="34" spans="1:9" ht="5.0999999999999996" customHeight="1" thickBot="1" x14ac:dyDescent="0.3">
      <c r="A34" s="8"/>
      <c r="B34" s="8"/>
      <c r="C34" s="10"/>
      <c r="D34" s="10"/>
      <c r="E34" s="10"/>
      <c r="F34" s="54"/>
      <c r="G34" s="54"/>
      <c r="H34" s="55"/>
    </row>
    <row r="35" spans="1:9" ht="12.75" customHeight="1" thickBot="1" x14ac:dyDescent="0.3">
      <c r="A35" s="8"/>
      <c r="B35" s="8"/>
      <c r="C35" s="10"/>
      <c r="D35" s="10"/>
      <c r="E35" s="10"/>
      <c r="F35" s="54"/>
      <c r="G35" s="54" t="s">
        <v>38</v>
      </c>
      <c r="H35" s="55"/>
      <c r="I35" s="1"/>
    </row>
    <row r="36" spans="1:9" ht="6.75" customHeight="1" x14ac:dyDescent="0.25">
      <c r="A36" s="8"/>
      <c r="B36" s="8"/>
      <c r="C36" s="10"/>
      <c r="D36" s="10"/>
      <c r="E36" s="10"/>
      <c r="F36" s="54"/>
      <c r="G36" s="54"/>
      <c r="H36" s="55"/>
      <c r="I36" s="82"/>
    </row>
    <row r="37" spans="1:9" ht="6" customHeight="1" x14ac:dyDescent="0.25">
      <c r="A37" s="78"/>
      <c r="B37" s="78"/>
      <c r="C37" s="79"/>
      <c r="D37" s="79"/>
      <c r="E37" s="79"/>
      <c r="F37" s="80"/>
      <c r="G37" s="80"/>
      <c r="H37" s="81"/>
    </row>
    <row r="38" spans="1:9" s="42" customFormat="1" ht="31.5" customHeight="1" x14ac:dyDescent="0.25">
      <c r="A38" s="36" t="s">
        <v>44</v>
      </c>
      <c r="B38" s="37"/>
      <c r="C38" s="38" t="s">
        <v>39</v>
      </c>
      <c r="D38" s="39" t="s">
        <v>40</v>
      </c>
      <c r="E38" s="38" t="s">
        <v>41</v>
      </c>
      <c r="F38" s="38" t="s">
        <v>42</v>
      </c>
      <c r="G38" s="76" t="s">
        <v>43</v>
      </c>
      <c r="H38" s="77" t="s">
        <v>22</v>
      </c>
    </row>
    <row r="39" spans="1:9" x14ac:dyDescent="0.25">
      <c r="A39" s="85"/>
      <c r="B39" s="86"/>
      <c r="C39" s="87"/>
      <c r="D39" s="87"/>
      <c r="E39" s="46">
        <f>D39*1.5</f>
        <v>0</v>
      </c>
      <c r="F39" s="47">
        <f>IF(E39=1.5,95,IF(E39=2,95,IF(E39=2,95,IF(E39=2.5,115,IF(E39=3,135,IF(E39=3.5,155,IF(E39=4,175,IF(E39=4.5,195,IF(E39=5,215,IF(E39=5.5,235,IF(E39=6,255,IF(E39=6.5,275,IF(E39=7,295,IF(E39=7.5,315,IF(E39=8,335,IF(E39=8.5,355,IF(E39=9,375,IF(E39=9.5,395,IF(E39=10,415,IF(E39=10.5,435,IF(E39=11,455,IF(E39=11.5,475,IF(E39=12,495,IF(E39=12.5,515,IF(E39=13,535,IF(E39=13.5,555,0))))))))))))))))))))))))))</f>
        <v>0</v>
      </c>
      <c r="G39" s="48">
        <f>C39*$H$33</f>
        <v>0</v>
      </c>
      <c r="H39" s="48">
        <f>(F39*C39)+G39</f>
        <v>0</v>
      </c>
    </row>
    <row r="40" spans="1:9" x14ac:dyDescent="0.25">
      <c r="A40" s="85"/>
      <c r="B40" s="86"/>
      <c r="C40" s="87"/>
      <c r="D40" s="87"/>
      <c r="E40" s="46">
        <f>D40*1.5</f>
        <v>0</v>
      </c>
      <c r="F40" s="47">
        <f t="shared" ref="F40:F41" si="1">IF(E40=1.5,95,IF(E40=2,95,IF(E40=2,95,IF(E40=2.5,115,IF(E40=3,135,IF(E40=3.5,155,IF(E40=4,175,IF(E40=4.5,195,IF(E40=5,215,IF(E40=5.5,235,IF(E40=6,255,IF(E40=6.5,275,IF(E40=7,295,IF(E40=7.5,315,IF(E40=8,335,IF(E40=8.5,355,IF(E40=9,375,IF(E40=9.5,395,IF(E40=10,415,IF(E40=10.5,435,IF(E40=11,455,IF(E40=11.5,475,IF(E40=12,495,IF(E40=12.5,515,IF(E40=13,535,IF(E40=13.5,555,0))))))))))))))))))))))))))</f>
        <v>0</v>
      </c>
      <c r="G40" s="48">
        <f>C40*$H$33</f>
        <v>0</v>
      </c>
      <c r="H40" s="48">
        <f t="shared" ref="H40:H41" si="2">(F40*C40)+G40</f>
        <v>0</v>
      </c>
    </row>
    <row r="41" spans="1:9" x14ac:dyDescent="0.25">
      <c r="A41" s="2"/>
      <c r="B41" s="3"/>
      <c r="C41" s="4"/>
      <c r="D41" s="4"/>
      <c r="E41" s="46">
        <f>D41*1.5</f>
        <v>0</v>
      </c>
      <c r="F41" s="47">
        <f t="shared" si="1"/>
        <v>0</v>
      </c>
      <c r="G41" s="48"/>
      <c r="H41" s="48">
        <f t="shared" si="2"/>
        <v>0</v>
      </c>
    </row>
    <row r="42" spans="1:9" x14ac:dyDescent="0.25">
      <c r="A42" s="2"/>
      <c r="B42" s="3"/>
      <c r="C42" s="4"/>
      <c r="D42" s="4"/>
      <c r="E42" s="46">
        <f>D42*1.5</f>
        <v>0</v>
      </c>
      <c r="F42" s="47">
        <f t="shared" ref="F42" si="3">IF(E42=1.5,95,IF(E42=2,95,IF(E42=2,95,IF(E42=2.5,115,IF(E42=3,135,IF(E42=3.5,155,IF(E42=4,175,IF(E42=4.5,195,IF(E42=5,215,IF(E42=5.5,235,IF(E42=6,255,IF(E42=6.5,275,IF(E42=7,295,IF(E42=7.5,315,IF(E42=8,335,IF(E42=8.5,355,IF(E42=9,375,IF(E42=9.5,395,IF(E42=10,415,IF(E42=10.5,435,IF(E42=11,455,IF(E42=11.5,475,IF(E42=12,495,IF(E42=12.5,515,IF(E42=13,535,IF(E42=13.5,555,0))))))))))))))))))))))))))</f>
        <v>0</v>
      </c>
      <c r="G42" s="48"/>
      <c r="H42" s="48">
        <f t="shared" ref="H42" si="4">(F42*C42)+G42</f>
        <v>0</v>
      </c>
    </row>
    <row r="43" spans="1:9" x14ac:dyDescent="0.25">
      <c r="A43" s="2"/>
      <c r="B43" s="3"/>
      <c r="C43" s="4"/>
      <c r="D43" s="4"/>
      <c r="E43" s="46">
        <f>D43*1.5</f>
        <v>0</v>
      </c>
      <c r="F43" s="47">
        <f t="shared" ref="F43" si="5">IF(E43=1.5,95,IF(E43=2,95,IF(E43=2,95,IF(E43=2.5,115,IF(E43=3,135,IF(E43=3.5,155,IF(E43=4,175,IF(E43=4.5,195,IF(E43=5,215,IF(E43=5.5,235,IF(E43=6,255,IF(E43=6.5,275,IF(E43=7,295,IF(E43=7.5,315,IF(E43=8,335,IF(E43=8.5,355,IF(E43=9,375,IF(E43=9.5,395,IF(E43=10,415,IF(E43=10.5,435,IF(E43=11,455,IF(E43=11.5,475,IF(E43=12,495,IF(E43=12.5,515,IF(E43=13,535,IF(E43=13.5,555,0))))))))))))))))))))))))))</f>
        <v>0</v>
      </c>
      <c r="G43" s="48"/>
      <c r="H43" s="48">
        <f t="shared" ref="H43" si="6">(F43*C43)+G43</f>
        <v>0</v>
      </c>
    </row>
    <row r="45" spans="1:9" x14ac:dyDescent="0.25">
      <c r="A45" s="66" t="s">
        <v>16</v>
      </c>
      <c r="B45" s="67"/>
      <c r="C45" s="68"/>
      <c r="D45" s="69" t="s">
        <v>27</v>
      </c>
      <c r="E45" s="69" t="s">
        <v>17</v>
      </c>
      <c r="F45" s="8"/>
      <c r="G45" s="8"/>
    </row>
    <row r="46" spans="1:9" x14ac:dyDescent="0.25">
      <c r="A46" s="91" t="s">
        <v>51</v>
      </c>
      <c r="B46" s="92"/>
      <c r="C46" s="93"/>
      <c r="D46" s="89" t="s">
        <v>50</v>
      </c>
      <c r="E46" s="84"/>
      <c r="F46" s="8"/>
      <c r="G46" s="8"/>
    </row>
    <row r="47" spans="1:9" x14ac:dyDescent="0.25">
      <c r="A47" s="70" t="s">
        <v>34</v>
      </c>
      <c r="B47" s="67"/>
      <c r="C47" s="68"/>
      <c r="D47" s="71" t="s">
        <v>28</v>
      </c>
      <c r="E47" s="84"/>
      <c r="F47" s="8"/>
      <c r="G47" s="8"/>
    </row>
    <row r="48" spans="1:9" x14ac:dyDescent="0.25">
      <c r="A48" s="70" t="s">
        <v>35</v>
      </c>
      <c r="B48" s="67"/>
      <c r="C48" s="68"/>
      <c r="D48" s="71" t="s">
        <v>29</v>
      </c>
      <c r="E48" s="84"/>
      <c r="F48" s="8"/>
      <c r="G48" s="8"/>
    </row>
    <row r="49" spans="1:7" x14ac:dyDescent="0.25">
      <c r="A49" s="70" t="s">
        <v>10</v>
      </c>
      <c r="B49" s="67"/>
      <c r="C49" s="68"/>
      <c r="D49" s="71" t="s">
        <v>30</v>
      </c>
      <c r="E49" s="84"/>
      <c r="F49" s="8"/>
      <c r="G49" s="8"/>
    </row>
    <row r="50" spans="1:7" x14ac:dyDescent="0.25">
      <c r="A50" s="70" t="s">
        <v>11</v>
      </c>
      <c r="B50" s="67"/>
      <c r="C50" s="68"/>
      <c r="D50" s="71" t="s">
        <v>31</v>
      </c>
      <c r="E50" s="84"/>
      <c r="F50" s="8"/>
      <c r="G50" s="8"/>
    </row>
    <row r="51" spans="1:7" x14ac:dyDescent="0.25">
      <c r="A51" s="70" t="s">
        <v>12</v>
      </c>
      <c r="B51" s="67"/>
      <c r="C51" s="68"/>
      <c r="D51" s="71" t="s">
        <v>32</v>
      </c>
      <c r="E51" s="84"/>
      <c r="F51" s="8"/>
      <c r="G51" s="8"/>
    </row>
    <row r="52" spans="1:7" x14ac:dyDescent="0.25">
      <c r="A52" s="70" t="s">
        <v>13</v>
      </c>
      <c r="B52" s="67"/>
      <c r="C52" s="68"/>
      <c r="D52" s="71" t="s">
        <v>33</v>
      </c>
      <c r="E52" s="84"/>
      <c r="F52" s="8"/>
      <c r="G52" s="8"/>
    </row>
    <row r="53" spans="1:7" ht="6" customHeight="1" x14ac:dyDescent="0.25">
      <c r="A53" s="72"/>
      <c r="B53" s="72"/>
      <c r="C53" s="8"/>
      <c r="D53" s="9"/>
    </row>
    <row r="54" spans="1:7" ht="15.75" thickBot="1" x14ac:dyDescent="0.3">
      <c r="A54" s="12" t="s">
        <v>20</v>
      </c>
      <c r="C54" s="73">
        <f>SUM(H39:H41)+E46+E47+E48+E49+E50+E51-E52</f>
        <v>0</v>
      </c>
    </row>
    <row r="55" spans="1:7" ht="10.5" customHeight="1" x14ac:dyDescent="0.25"/>
    <row r="56" spans="1:7" x14ac:dyDescent="0.25">
      <c r="A56" s="7" t="s">
        <v>26</v>
      </c>
    </row>
  </sheetData>
  <sheetProtection password="C6CB" sheet="1" objects="1" scenarios="1"/>
  <mergeCells count="2">
    <mergeCell ref="C28:G28"/>
    <mergeCell ref="A46:C46"/>
  </mergeCells>
  <pageMargins left="0.7" right="0.7" top="0.75" bottom="0.75" header="0.3" footer="0.3"/>
  <pageSetup paperSize="9" scale="90" orientation="portrait" r:id="rId1"/>
  <ignoredErrors>
    <ignoredError sqref="E23:G24 E40:E41 H33 E39 G39 G40 E22:G2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Marie-Therese Gander</dc:creator>
  <cp:lastModifiedBy>Marie-Therese Gander</cp:lastModifiedBy>
  <cp:lastPrinted>2015-10-30T09:25:39Z</cp:lastPrinted>
  <dcterms:created xsi:type="dcterms:W3CDTF">2015-09-15T13:24:33Z</dcterms:created>
  <dcterms:modified xsi:type="dcterms:W3CDTF">2016-06-07T09:08:33Z</dcterms:modified>
</cp:coreProperties>
</file>